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searslan\Desktop\TAYFUR AYLIK GELEN DOSYALAR\ŞUBAT2019\"/>
    </mc:Choice>
  </mc:AlternateContent>
  <bookViews>
    <workbookView xWindow="0" yWindow="0" windowWidth="28800" windowHeight="12315" tabRatio="725"/>
  </bookViews>
  <sheets>
    <sheet name="Kaynaklara Göre" sheetId="22" r:id="rId1"/>
    <sheet name="2018-2019" sheetId="26" r:id="rId2"/>
    <sheet name="Kuruluşlara Göre" sheetId="24" r:id="rId3"/>
  </sheets>
  <calcPr calcId="162913"/>
</workbook>
</file>

<file path=xl/calcChain.xml><?xml version="1.0" encoding="utf-8"?>
<calcChain xmlns="http://schemas.openxmlformats.org/spreadsheetml/2006/main">
  <c r="G17" i="26" l="1"/>
  <c r="E17" i="26"/>
  <c r="I17" i="26" l="1"/>
  <c r="E38" i="24" l="1"/>
  <c r="E34" i="24"/>
  <c r="E28" i="24"/>
  <c r="E22" i="24"/>
  <c r="E16" i="24"/>
  <c r="D22" i="22" l="1"/>
  <c r="D28" i="22" s="1"/>
  <c r="O32" i="22" l="1"/>
  <c r="O26" i="22" l="1"/>
  <c r="O24" i="22"/>
  <c r="O20" i="22"/>
  <c r="O18" i="22"/>
  <c r="O16" i="22"/>
  <c r="O14" i="22"/>
  <c r="O12" i="22"/>
  <c r="O30" i="22"/>
  <c r="O22" i="22" l="1"/>
  <c r="O28" i="22" s="1"/>
  <c r="C22" i="22" l="1"/>
  <c r="C28" i="22" s="1"/>
  <c r="C34" i="22" s="1"/>
  <c r="D34" i="24" l="1"/>
  <c r="D28" i="24"/>
  <c r="P32" i="24"/>
  <c r="P30" i="24"/>
  <c r="P26" i="24"/>
  <c r="P24" i="24"/>
  <c r="P12" i="24"/>
  <c r="P14" i="24"/>
  <c r="P18" i="24"/>
  <c r="P20" i="24"/>
  <c r="D22" i="24"/>
  <c r="D16" i="24"/>
  <c r="P22" i="24" l="1"/>
  <c r="P16" i="24"/>
  <c r="P28" i="24"/>
  <c r="P34" i="24"/>
  <c r="E36" i="24" l="1"/>
  <c r="D38" i="24"/>
  <c r="D36" i="24"/>
  <c r="P38" i="24" l="1"/>
  <c r="D40" i="24"/>
  <c r="P36" i="24"/>
  <c r="E40" i="24"/>
  <c r="G16" i="26" l="1"/>
  <c r="P40" i="24"/>
  <c r="D29" i="26"/>
  <c r="C29" i="26"/>
  <c r="E16" i="26"/>
  <c r="F29" i="26"/>
  <c r="I16" i="26" l="1"/>
  <c r="E29" i="26"/>
  <c r="D34" i="22" l="1"/>
  <c r="O34" i="22" l="1"/>
  <c r="H29" i="26" l="1"/>
  <c r="I28" i="26" s="1"/>
  <c r="G29" i="26"/>
</calcChain>
</file>

<file path=xl/sharedStrings.xml><?xml version="1.0" encoding="utf-8"?>
<sst xmlns="http://schemas.openxmlformats.org/spreadsheetml/2006/main" count="161" uniqueCount="96">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</sst>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0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tabSelected="1" workbookViewId="0">
      <selection activeCell="R19" sqref="R19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1"/>
      <c r="C3" s="72" t="s">
        <v>17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2:15" x14ac:dyDescent="0.2">
      <c r="B4" s="7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x14ac:dyDescent="0.2">
      <c r="B5" s="73"/>
      <c r="C5" s="59" t="s">
        <v>48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1"/>
    </row>
    <row r="6" spans="2:15" x14ac:dyDescent="0.2">
      <c r="B6" s="73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</row>
    <row r="7" spans="2:15" ht="19.5" thickBot="1" x14ac:dyDescent="0.35">
      <c r="B7" s="74"/>
      <c r="C7" s="63"/>
      <c r="D7" s="63"/>
      <c r="E7" s="63"/>
      <c r="F7" s="63"/>
      <c r="G7" s="63"/>
      <c r="H7" s="75">
        <v>2019</v>
      </c>
      <c r="I7" s="63"/>
      <c r="J7" s="63"/>
      <c r="K7" s="63"/>
      <c r="L7" s="63"/>
      <c r="M7" s="63"/>
      <c r="N7" s="63"/>
      <c r="O7" s="64"/>
    </row>
    <row r="8" spans="2:15" ht="19.5" customHeight="1" thickBot="1" x14ac:dyDescent="0.25">
      <c r="B8" s="6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78" t="s">
        <v>18</v>
      </c>
      <c r="O8" s="15"/>
    </row>
    <row r="9" spans="2:15" s="6" customFormat="1" ht="16.5" customHeight="1" x14ac:dyDescent="0.2">
      <c r="B9" s="79"/>
      <c r="C9" s="80" t="s">
        <v>1</v>
      </c>
      <c r="D9" s="80" t="s">
        <v>2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80" t="s">
        <v>8</v>
      </c>
      <c r="K9" s="80" t="s">
        <v>9</v>
      </c>
      <c r="L9" s="80" t="s">
        <v>10</v>
      </c>
      <c r="M9" s="80" t="s">
        <v>11</v>
      </c>
      <c r="N9" s="80" t="s">
        <v>12</v>
      </c>
      <c r="O9" s="81" t="s">
        <v>13</v>
      </c>
    </row>
    <row r="10" spans="2:15" s="7" customFormat="1" ht="23.25" customHeight="1" thickBot="1" x14ac:dyDescent="0.25">
      <c r="B10" s="82"/>
      <c r="C10" s="83" t="s">
        <v>19</v>
      </c>
      <c r="D10" s="83" t="s">
        <v>20</v>
      </c>
      <c r="E10" s="83" t="s">
        <v>21</v>
      </c>
      <c r="F10" s="83" t="s">
        <v>22</v>
      </c>
      <c r="G10" s="83" t="s">
        <v>23</v>
      </c>
      <c r="H10" s="83" t="s">
        <v>24</v>
      </c>
      <c r="I10" s="83" t="s">
        <v>25</v>
      </c>
      <c r="J10" s="83" t="s">
        <v>26</v>
      </c>
      <c r="K10" s="83" t="s">
        <v>27</v>
      </c>
      <c r="L10" s="83" t="s">
        <v>28</v>
      </c>
      <c r="M10" s="83" t="s">
        <v>29</v>
      </c>
      <c r="N10" s="83" t="s">
        <v>30</v>
      </c>
      <c r="O10" s="84" t="s">
        <v>31</v>
      </c>
    </row>
    <row r="11" spans="2:15" x14ac:dyDescent="0.2">
      <c r="B11" s="155" t="s">
        <v>88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2:15" x14ac:dyDescent="0.2">
      <c r="B12" s="67" t="s">
        <v>32</v>
      </c>
      <c r="C12" s="87">
        <v>5512.0254800000002</v>
      </c>
      <c r="D12" s="87">
        <v>5706.2124700000004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6">
        <f>SUM(C12:N12)</f>
        <v>11218.237950000001</v>
      </c>
    </row>
    <row r="13" spans="2:15" x14ac:dyDescent="0.2">
      <c r="B13" s="66" t="s">
        <v>33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48"/>
      <c r="O13" s="69"/>
    </row>
    <row r="14" spans="2:15" x14ac:dyDescent="0.2">
      <c r="B14" s="67" t="s">
        <v>34</v>
      </c>
      <c r="C14" s="87">
        <v>3561.4090799999999</v>
      </c>
      <c r="D14" s="87">
        <v>3403.31115</v>
      </c>
      <c r="E14" s="87"/>
      <c r="F14" s="87"/>
      <c r="G14" s="87"/>
      <c r="H14" s="87"/>
      <c r="I14" s="87"/>
      <c r="J14" s="87"/>
      <c r="K14" s="87"/>
      <c r="L14" s="87"/>
      <c r="M14" s="87"/>
      <c r="N14" s="150"/>
      <c r="O14" s="86">
        <f>SUM(C14:N14)</f>
        <v>6964.7202299999999</v>
      </c>
    </row>
    <row r="15" spans="2:15" x14ac:dyDescent="0.2">
      <c r="B15" s="66" t="s">
        <v>35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48"/>
      <c r="O15" s="69"/>
    </row>
    <row r="16" spans="2:15" x14ac:dyDescent="0.2">
      <c r="B16" s="67" t="s">
        <v>36</v>
      </c>
      <c r="C16" s="87">
        <v>136.50190000000001</v>
      </c>
      <c r="D16" s="87">
        <v>116.3433</v>
      </c>
      <c r="E16" s="87"/>
      <c r="F16" s="87"/>
      <c r="G16" s="87"/>
      <c r="H16" s="87"/>
      <c r="I16" s="87"/>
      <c r="J16" s="87"/>
      <c r="K16" s="87"/>
      <c r="L16" s="87"/>
      <c r="M16" s="87"/>
      <c r="N16" s="150"/>
      <c r="O16" s="86">
        <f>SUM(C16:N16)</f>
        <v>252.84520000000001</v>
      </c>
    </row>
    <row r="17" spans="2:18" x14ac:dyDescent="0.2">
      <c r="B17" s="66" t="s">
        <v>94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148"/>
      <c r="O17" s="69"/>
    </row>
    <row r="18" spans="2:18" x14ac:dyDescent="0.2">
      <c r="B18" s="67" t="s">
        <v>95</v>
      </c>
      <c r="C18" s="87">
        <v>5414.1917616950004</v>
      </c>
      <c r="D18" s="87">
        <v>3575.5648930749999</v>
      </c>
      <c r="E18" s="87"/>
      <c r="F18" s="87"/>
      <c r="G18" s="87"/>
      <c r="H18" s="87"/>
      <c r="I18" s="87"/>
      <c r="J18" s="87"/>
      <c r="K18" s="87"/>
      <c r="L18" s="87"/>
      <c r="M18" s="87"/>
      <c r="N18" s="150"/>
      <c r="O18" s="86">
        <f>SUM(C18:N18)</f>
        <v>8989.7566547700008</v>
      </c>
    </row>
    <row r="19" spans="2:18" x14ac:dyDescent="0.2">
      <c r="B19" s="66" t="s">
        <v>37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148"/>
      <c r="O19" s="69"/>
    </row>
    <row r="20" spans="2:18" x14ac:dyDescent="0.2">
      <c r="B20" s="67" t="s">
        <v>38</v>
      </c>
      <c r="C20" s="87">
        <v>331.85326973799999</v>
      </c>
      <c r="D20" s="87">
        <v>302.15699632500002</v>
      </c>
      <c r="E20" s="171"/>
      <c r="F20" s="171"/>
      <c r="G20" s="171"/>
      <c r="H20" s="171"/>
      <c r="I20" s="171"/>
      <c r="J20" s="87"/>
      <c r="K20" s="87"/>
      <c r="L20" s="87"/>
      <c r="M20" s="87"/>
      <c r="N20" s="150"/>
      <c r="O20" s="88">
        <f>SUM(C20:N20)</f>
        <v>634.01026606300002</v>
      </c>
    </row>
    <row r="21" spans="2:18" x14ac:dyDescent="0.2">
      <c r="B21" s="66" t="s">
        <v>39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86"/>
    </row>
    <row r="22" spans="2:18" x14ac:dyDescent="0.2">
      <c r="B22" s="67" t="s">
        <v>40</v>
      </c>
      <c r="C22" s="87">
        <f t="shared" ref="C22:O22" si="0">SUM(C11:C21)</f>
        <v>14955.981491432998</v>
      </c>
      <c r="D22" s="87">
        <f t="shared" si="0"/>
        <v>13103.5888094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>
        <f t="shared" si="0"/>
        <v>28059.570300833002</v>
      </c>
      <c r="R22" s="173"/>
    </row>
    <row r="23" spans="2:18" x14ac:dyDescent="0.2">
      <c r="B23" s="66" t="s">
        <v>14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2:18" x14ac:dyDescent="0.2">
      <c r="B24" s="67" t="s">
        <v>41</v>
      </c>
      <c r="C24" s="87">
        <v>7649.2445335500006</v>
      </c>
      <c r="D24" s="87">
        <v>7169.3713334444992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>
        <f>SUM(C24:N24)</f>
        <v>14818.6158669945</v>
      </c>
      <c r="R24" s="173"/>
    </row>
    <row r="25" spans="2:18" x14ac:dyDescent="0.2">
      <c r="B25" s="66" t="s">
        <v>85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2:18" x14ac:dyDescent="0.2">
      <c r="B26" s="67" t="s">
        <v>84</v>
      </c>
      <c r="C26" s="87">
        <v>3239.9678598938526</v>
      </c>
      <c r="D26" s="87">
        <v>3068.8623833002403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>
        <f>SUM(C26:N26)</f>
        <v>6308.8302431940929</v>
      </c>
    </row>
    <row r="27" spans="2:18" x14ac:dyDescent="0.2">
      <c r="B27" s="66" t="s">
        <v>42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2:18" x14ac:dyDescent="0.2">
      <c r="B28" s="67" t="s">
        <v>43</v>
      </c>
      <c r="C28" s="136">
        <f>C22+C24+C26</f>
        <v>25845.193884876851</v>
      </c>
      <c r="D28" s="136">
        <f t="shared" ref="D28:O28" si="1">D22+D24+D26</f>
        <v>23341.822526144737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8">
        <f t="shared" si="1"/>
        <v>49187.016411021592</v>
      </c>
      <c r="R28" s="145"/>
    </row>
    <row r="29" spans="2:18" x14ac:dyDescent="0.2">
      <c r="B29" s="134" t="s">
        <v>15</v>
      </c>
      <c r="C29" s="68"/>
      <c r="D29" s="13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2:18" x14ac:dyDescent="0.2">
      <c r="B30" s="137" t="s">
        <v>44</v>
      </c>
      <c r="C30" s="85">
        <v>142.59654999999998</v>
      </c>
      <c r="D30" s="138">
        <v>175.964</v>
      </c>
      <c r="E30" s="85"/>
      <c r="F30" s="87"/>
      <c r="G30" s="87"/>
      <c r="H30" s="85"/>
      <c r="I30" s="87"/>
      <c r="J30" s="87"/>
      <c r="K30" s="87"/>
      <c r="L30" s="87"/>
      <c r="M30" s="87"/>
      <c r="N30" s="85"/>
      <c r="O30" s="88">
        <f>SUM(C30:N30)</f>
        <v>318.56054999999998</v>
      </c>
      <c r="Q30" s="144"/>
    </row>
    <row r="31" spans="2:18" x14ac:dyDescent="0.2">
      <c r="B31" s="134" t="s">
        <v>16</v>
      </c>
      <c r="C31" s="169"/>
      <c r="D31" s="167"/>
      <c r="E31" s="68"/>
      <c r="F31" s="135"/>
      <c r="G31" s="148"/>
      <c r="H31" s="68"/>
      <c r="I31" s="135"/>
      <c r="J31" s="68"/>
      <c r="K31" s="68"/>
      <c r="L31" s="68"/>
      <c r="M31" s="148"/>
      <c r="N31" s="68"/>
      <c r="O31" s="149"/>
      <c r="R31" s="145"/>
    </row>
    <row r="32" spans="2:18" x14ac:dyDescent="0.2">
      <c r="B32" s="137" t="s">
        <v>45</v>
      </c>
      <c r="C32" s="170">
        <v>251.94960000000003</v>
      </c>
      <c r="D32" s="168">
        <v>321.80790999999999</v>
      </c>
      <c r="E32" s="87"/>
      <c r="F32" s="138"/>
      <c r="G32" s="150"/>
      <c r="H32" s="87"/>
      <c r="I32" s="138"/>
      <c r="J32" s="87"/>
      <c r="K32" s="87"/>
      <c r="L32" s="87"/>
      <c r="M32" s="150"/>
      <c r="N32" s="87"/>
      <c r="O32" s="151">
        <f>SUM(C32:N32)</f>
        <v>573.75751000000002</v>
      </c>
      <c r="Q32" s="143"/>
    </row>
    <row r="33" spans="2:30" s="13" customFormat="1" x14ac:dyDescent="0.2">
      <c r="B33" s="66" t="s">
        <v>46</v>
      </c>
      <c r="C33" s="139"/>
      <c r="D33" s="50"/>
      <c r="E33" s="139"/>
      <c r="F33" s="50"/>
      <c r="G33" s="50"/>
      <c r="H33" s="139"/>
      <c r="I33" s="50"/>
      <c r="J33" s="50"/>
      <c r="K33" s="50"/>
      <c r="L33" s="50"/>
      <c r="M33" s="50"/>
      <c r="N33" s="139"/>
      <c r="O33" s="52"/>
    </row>
    <row r="34" spans="2:30" s="13" customFormat="1" ht="13.5" thickBot="1" x14ac:dyDescent="0.25">
      <c r="B34" s="70" t="s">
        <v>47</v>
      </c>
      <c r="C34" s="76">
        <f>C28+C30-C32</f>
        <v>25735.84083487685</v>
      </c>
      <c r="D34" s="76">
        <f t="shared" ref="D34:N34" si="2">D28+D30-D32</f>
        <v>23195.978616144737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>
        <f>SUM(C34:N34)</f>
        <v>48931.819451021584</v>
      </c>
      <c r="Q34" s="142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3"/>
      <c r="I36" s="3"/>
      <c r="J36" s="3"/>
      <c r="K36" s="3"/>
      <c r="L36" s="3"/>
      <c r="M36" s="3"/>
      <c r="N36" s="3"/>
      <c r="P36" s="173"/>
    </row>
    <row r="37" spans="2:30" ht="15.75" x14ac:dyDescent="0.25">
      <c r="B37" s="153"/>
      <c r="D37" s="145"/>
      <c r="I37" s="3"/>
      <c r="J37" s="3"/>
      <c r="K37" s="3"/>
      <c r="L37" s="3"/>
      <c r="M37" s="3"/>
      <c r="N37" s="3"/>
    </row>
    <row r="38" spans="2:30" x14ac:dyDescent="0.2">
      <c r="C38" s="146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2:30" x14ac:dyDescent="0.2">
      <c r="C39" s="146"/>
      <c r="D39" s="146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2:30" x14ac:dyDescent="0.2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</row>
    <row r="42" spans="2:30" x14ac:dyDescent="0.2"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3"/>
  <sheetViews>
    <sheetView workbookViewId="0">
      <selection activeCell="M15" sqref="M15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4"/>
      <c r="C6" s="55" t="s">
        <v>68</v>
      </c>
      <c r="D6" s="56"/>
      <c r="E6" s="56"/>
      <c r="F6" s="56"/>
      <c r="G6" s="56"/>
      <c r="H6" s="56"/>
      <c r="I6" s="57"/>
    </row>
    <row r="7" spans="2:12" ht="13.5" thickBot="1" x14ac:dyDescent="0.25">
      <c r="B7" s="58"/>
      <c r="C7" s="59" t="s">
        <v>56</v>
      </c>
      <c r="D7" s="59"/>
      <c r="E7" s="59"/>
      <c r="F7" s="59"/>
      <c r="G7" s="59"/>
      <c r="H7" s="60"/>
      <c r="I7" s="61"/>
    </row>
    <row r="8" spans="2:12" ht="13.5" thickBot="1" x14ac:dyDescent="0.25">
      <c r="B8" s="62"/>
      <c r="C8" s="63"/>
      <c r="D8" s="63"/>
      <c r="E8" s="63"/>
      <c r="F8" s="63"/>
      <c r="G8" s="63"/>
      <c r="H8" s="113" t="s">
        <v>57</v>
      </c>
      <c r="I8" s="114"/>
    </row>
    <row r="9" spans="2:12" ht="15.75" x14ac:dyDescent="0.25">
      <c r="B9" s="16"/>
      <c r="C9" s="17"/>
      <c r="D9" s="18">
        <v>2018</v>
      </c>
      <c r="E9" s="19"/>
      <c r="F9" s="20"/>
      <c r="G9" s="18">
        <v>2019</v>
      </c>
      <c r="H9" s="19"/>
      <c r="I9" s="21"/>
    </row>
    <row r="10" spans="2:12" x14ac:dyDescent="0.2">
      <c r="B10" s="22"/>
      <c r="C10" s="23"/>
      <c r="D10" s="24"/>
      <c r="E10" s="24"/>
      <c r="F10" s="24"/>
      <c r="G10" s="24"/>
      <c r="H10" s="24"/>
      <c r="I10" s="25"/>
    </row>
    <row r="11" spans="2:12" x14ac:dyDescent="0.2">
      <c r="B11" s="22"/>
      <c r="C11" s="26" t="s">
        <v>90</v>
      </c>
      <c r="D11" s="27" t="s">
        <v>92</v>
      </c>
      <c r="E11" s="27"/>
      <c r="F11" s="27" t="s">
        <v>58</v>
      </c>
      <c r="G11" s="27" t="s">
        <v>91</v>
      </c>
      <c r="H11" s="27"/>
      <c r="I11" s="25"/>
    </row>
    <row r="12" spans="2:12" x14ac:dyDescent="0.2">
      <c r="B12" s="28" t="s">
        <v>52</v>
      </c>
      <c r="C12" s="29"/>
      <c r="D12" s="30" t="s">
        <v>51</v>
      </c>
      <c r="E12" s="30" t="s">
        <v>13</v>
      </c>
      <c r="F12" s="30"/>
      <c r="G12" s="30" t="s">
        <v>51</v>
      </c>
      <c r="H12" s="30" t="s">
        <v>13</v>
      </c>
      <c r="I12" s="31" t="s">
        <v>54</v>
      </c>
    </row>
    <row r="13" spans="2:12" x14ac:dyDescent="0.2">
      <c r="B13" s="32"/>
      <c r="C13" s="33"/>
      <c r="D13" s="34"/>
      <c r="E13" s="34"/>
      <c r="F13" s="35"/>
      <c r="G13" s="34"/>
      <c r="H13" s="34"/>
      <c r="I13" s="36"/>
    </row>
    <row r="14" spans="2:12" x14ac:dyDescent="0.2">
      <c r="B14" s="37"/>
      <c r="C14" s="38" t="s">
        <v>93</v>
      </c>
      <c r="D14" s="39" t="s">
        <v>49</v>
      </c>
      <c r="E14" s="40"/>
      <c r="F14" s="39" t="s">
        <v>90</v>
      </c>
      <c r="G14" s="39" t="s">
        <v>49</v>
      </c>
      <c r="H14" s="40"/>
      <c r="I14" s="41"/>
    </row>
    <row r="15" spans="2:12" x14ac:dyDescent="0.2">
      <c r="B15" s="42" t="s">
        <v>53</v>
      </c>
      <c r="C15" s="43"/>
      <c r="D15" s="44" t="s">
        <v>50</v>
      </c>
      <c r="E15" s="44" t="s">
        <v>31</v>
      </c>
      <c r="F15" s="44"/>
      <c r="G15" s="44" t="s">
        <v>50</v>
      </c>
      <c r="H15" s="44" t="s">
        <v>31</v>
      </c>
      <c r="I15" s="45" t="s">
        <v>55</v>
      </c>
    </row>
    <row r="16" spans="2:12" ht="26.25" customHeight="1" x14ac:dyDescent="0.2">
      <c r="B16" s="46" t="s">
        <v>69</v>
      </c>
      <c r="C16" s="89">
        <v>4255.9735799999999</v>
      </c>
      <c r="D16" s="90">
        <v>22044.931028225339</v>
      </c>
      <c r="E16" s="90">
        <f t="shared" ref="E16:E17" si="0">SUM(C16:D16)</f>
        <v>26300.904608225341</v>
      </c>
      <c r="F16" s="91">
        <v>4281.3225899999998</v>
      </c>
      <c r="G16" s="91">
        <f t="shared" ref="G16" si="1">H16-F16</f>
        <v>21563.871294876852</v>
      </c>
      <c r="H16" s="90">
        <v>25845.193884876851</v>
      </c>
      <c r="I16" s="92">
        <f t="shared" ref="I16" si="2">H16/E16*100-100</f>
        <v>-1.7326807961045176</v>
      </c>
      <c r="K16" s="5"/>
      <c r="L16" s="5"/>
    </row>
    <row r="17" spans="2:12" ht="26.25" customHeight="1" x14ac:dyDescent="0.2">
      <c r="B17" s="46" t="s">
        <v>70</v>
      </c>
      <c r="C17" s="89">
        <v>3394.6526399999998</v>
      </c>
      <c r="D17" s="90">
        <v>19854.038722208199</v>
      </c>
      <c r="E17" s="90">
        <f t="shared" si="0"/>
        <v>23248.691362208199</v>
      </c>
      <c r="F17" s="91">
        <v>4009.8574100000001</v>
      </c>
      <c r="G17" s="91">
        <f>H17-F17</f>
        <v>19331.965116144736</v>
      </c>
      <c r="H17" s="90">
        <v>23341.822526144737</v>
      </c>
      <c r="I17" s="92">
        <f>H17/E17*100-100</f>
        <v>0.40058669318447926</v>
      </c>
      <c r="K17" s="5"/>
      <c r="L17" s="5"/>
    </row>
    <row r="18" spans="2:12" ht="24.75" customHeight="1" x14ac:dyDescent="0.2">
      <c r="B18" s="46" t="s">
        <v>71</v>
      </c>
      <c r="C18" s="89"/>
      <c r="D18" s="90"/>
      <c r="E18" s="90"/>
      <c r="F18" s="91"/>
      <c r="G18" s="91"/>
      <c r="H18" s="90"/>
      <c r="I18" s="92"/>
      <c r="K18" s="5"/>
      <c r="L18" s="5"/>
    </row>
    <row r="19" spans="2:12" ht="24.75" customHeight="1" x14ac:dyDescent="0.2">
      <c r="B19" s="46" t="s">
        <v>72</v>
      </c>
      <c r="C19" s="89"/>
      <c r="D19" s="90"/>
      <c r="E19" s="90"/>
      <c r="F19" s="91"/>
      <c r="G19" s="91"/>
      <c r="H19" s="90"/>
      <c r="I19" s="92"/>
      <c r="K19" s="5"/>
      <c r="L19" s="5"/>
    </row>
    <row r="20" spans="2:12" ht="24.75" customHeight="1" x14ac:dyDescent="0.2">
      <c r="B20" s="46" t="s">
        <v>73</v>
      </c>
      <c r="C20" s="89"/>
      <c r="D20" s="90"/>
      <c r="E20" s="90"/>
      <c r="F20" s="91"/>
      <c r="G20" s="91"/>
      <c r="H20" s="90"/>
      <c r="I20" s="92"/>
      <c r="K20" s="12"/>
      <c r="L20" s="5"/>
    </row>
    <row r="21" spans="2:12" ht="24.75" customHeight="1" x14ac:dyDescent="0.2">
      <c r="B21" s="46" t="s">
        <v>74</v>
      </c>
      <c r="C21" s="89"/>
      <c r="D21" s="90"/>
      <c r="E21" s="90"/>
      <c r="F21" s="91"/>
      <c r="G21" s="91"/>
      <c r="H21" s="90"/>
      <c r="I21" s="92"/>
      <c r="K21" s="2"/>
      <c r="L21" s="5"/>
    </row>
    <row r="22" spans="2:12" ht="26.25" customHeight="1" x14ac:dyDescent="0.2">
      <c r="B22" s="46" t="s">
        <v>75</v>
      </c>
      <c r="C22" s="89"/>
      <c r="D22" s="90"/>
      <c r="E22" s="90"/>
      <c r="F22" s="91"/>
      <c r="G22" s="91"/>
      <c r="H22" s="90"/>
      <c r="I22" s="92"/>
      <c r="K22" s="2"/>
      <c r="L22" s="5"/>
    </row>
    <row r="23" spans="2:12" ht="24.75" customHeight="1" x14ac:dyDescent="0.2">
      <c r="B23" s="46" t="s">
        <v>76</v>
      </c>
      <c r="C23" s="89"/>
      <c r="D23" s="90"/>
      <c r="E23" s="90"/>
      <c r="F23" s="91"/>
      <c r="G23" s="91"/>
      <c r="H23" s="90"/>
      <c r="I23" s="92"/>
      <c r="K23" s="2"/>
      <c r="L23" s="5"/>
    </row>
    <row r="24" spans="2:12" ht="25.5" customHeight="1" x14ac:dyDescent="0.2">
      <c r="B24" s="46" t="s">
        <v>77</v>
      </c>
      <c r="C24" s="89"/>
      <c r="D24" s="90"/>
      <c r="E24" s="90"/>
      <c r="F24" s="91"/>
      <c r="G24" s="91"/>
      <c r="H24" s="90"/>
      <c r="I24" s="92"/>
      <c r="K24" s="2"/>
      <c r="L24" s="5"/>
    </row>
    <row r="25" spans="2:12" ht="24.75" customHeight="1" x14ac:dyDescent="0.2">
      <c r="B25" s="46" t="s">
        <v>78</v>
      </c>
      <c r="C25" s="89"/>
      <c r="D25" s="90"/>
      <c r="E25" s="90"/>
      <c r="F25" s="91"/>
      <c r="G25" s="91"/>
      <c r="H25" s="90"/>
      <c r="I25" s="92"/>
      <c r="K25" s="2"/>
      <c r="L25" s="5"/>
    </row>
    <row r="26" spans="2:12" ht="25.5" customHeight="1" x14ac:dyDescent="0.2">
      <c r="B26" s="46" t="s">
        <v>79</v>
      </c>
      <c r="C26" s="89"/>
      <c r="D26" s="90"/>
      <c r="E26" s="90"/>
      <c r="F26" s="91"/>
      <c r="G26" s="91"/>
      <c r="H26" s="90"/>
      <c r="I26" s="92"/>
      <c r="K26" s="2"/>
      <c r="L26" s="5"/>
    </row>
    <row r="27" spans="2:12" ht="25.5" customHeight="1" x14ac:dyDescent="0.2">
      <c r="B27" s="46" t="s">
        <v>80</v>
      </c>
      <c r="C27" s="89"/>
      <c r="D27" s="90"/>
      <c r="E27" s="90"/>
      <c r="F27" s="91"/>
      <c r="G27" s="91"/>
      <c r="H27" s="90"/>
      <c r="I27" s="92"/>
      <c r="K27" s="2"/>
      <c r="L27" s="5"/>
    </row>
    <row r="28" spans="2:12" x14ac:dyDescent="0.2">
      <c r="B28" s="47" t="s">
        <v>13</v>
      </c>
      <c r="C28" s="49"/>
      <c r="D28" s="50"/>
      <c r="E28" s="50"/>
      <c r="F28" s="51"/>
      <c r="G28" s="51"/>
      <c r="H28" s="50"/>
      <c r="I28" s="176">
        <f>H29/E29*100-100</f>
        <v>-0.7317507889031134</v>
      </c>
    </row>
    <row r="29" spans="2:12" ht="13.5" thickBot="1" x14ac:dyDescent="0.25">
      <c r="B29" s="48" t="s">
        <v>31</v>
      </c>
      <c r="C29" s="53">
        <f>SUM(C16:C28)</f>
        <v>7650.6262200000001</v>
      </c>
      <c r="D29" s="53">
        <f>SUM(D16:D28)</f>
        <v>41898.969750433535</v>
      </c>
      <c r="E29" s="53">
        <f>SUM(C29:D29)</f>
        <v>49549.595970433533</v>
      </c>
      <c r="F29" s="154">
        <f>SUM(F16:F27)</f>
        <v>8291.18</v>
      </c>
      <c r="G29" s="154">
        <f>SUM(G16:G28)</f>
        <v>40895.836411021592</v>
      </c>
      <c r="H29" s="175">
        <f>SUM(H16:H27)</f>
        <v>49187.016411021585</v>
      </c>
      <c r="I29" s="177"/>
      <c r="L29" s="5"/>
    </row>
    <row r="30" spans="2:12" x14ac:dyDescent="0.2">
      <c r="B30" s="11"/>
    </row>
    <row r="31" spans="2:12" ht="15" x14ac:dyDescent="0.25">
      <c r="B31" s="152"/>
    </row>
    <row r="32" spans="2:12" ht="15" x14ac:dyDescent="0.25">
      <c r="B32" s="152"/>
      <c r="C32" s="1"/>
      <c r="D32" s="1"/>
      <c r="E32" s="1"/>
      <c r="F32" s="1"/>
    </row>
    <row r="33" spans="2:2" x14ac:dyDescent="0.2">
      <c r="B33" s="11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selection activeCell="S18" sqref="S18"/>
    </sheetView>
  </sheetViews>
  <sheetFormatPr defaultRowHeight="12.75" x14ac:dyDescent="0.2"/>
  <cols>
    <col min="2" max="2" width="34.5703125" bestFit="1" customWidth="1"/>
    <col min="3" max="3" width="38.28515625" customWidth="1"/>
    <col min="4" max="4" width="17.42578125" customWidth="1"/>
    <col min="5" max="7" width="13.28515625" customWidth="1"/>
    <col min="8" max="9" width="12.5703125" customWidth="1"/>
    <col min="10" max="11" width="13.28515625" customWidth="1"/>
    <col min="12" max="12" width="14.28515625" customWidth="1"/>
    <col min="13" max="14" width="15.28515625" bestFit="1" customWidth="1"/>
    <col min="15" max="15" width="14.140625" customWidth="1"/>
    <col min="16" max="16" width="12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s="9" customFormat="1" ht="21" customHeight="1" x14ac:dyDescent="0.2">
      <c r="B5" s="178" t="s">
        <v>65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s="9" customFormat="1" ht="13.5" customHeight="1" x14ac:dyDescent="0.2">
      <c r="B6" s="181" t="s">
        <v>66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s="9" customFormat="1" ht="24" customHeight="1" thickBot="1" x14ac:dyDescent="0.35">
      <c r="B7" s="184">
        <v>2019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ht="13.5" thickBot="1" x14ac:dyDescent="0.25">
      <c r="A8" s="4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12" t="s">
        <v>67</v>
      </c>
      <c r="P8" s="97"/>
    </row>
    <row r="9" spans="1:16" x14ac:dyDescent="0.2">
      <c r="B9" s="115"/>
      <c r="C9" s="125"/>
      <c r="D9" s="116" t="s">
        <v>1</v>
      </c>
      <c r="E9" s="80" t="s">
        <v>2</v>
      </c>
      <c r="F9" s="116" t="s">
        <v>3</v>
      </c>
      <c r="G9" s="80" t="s">
        <v>4</v>
      </c>
      <c r="H9" s="116" t="s">
        <v>5</v>
      </c>
      <c r="I9" s="80" t="s">
        <v>6</v>
      </c>
      <c r="J9" s="116" t="s">
        <v>7</v>
      </c>
      <c r="K9" s="80" t="s">
        <v>8</v>
      </c>
      <c r="L9" s="116" t="s">
        <v>9</v>
      </c>
      <c r="M9" s="80" t="s">
        <v>10</v>
      </c>
      <c r="N9" s="116" t="s">
        <v>11</v>
      </c>
      <c r="O9" s="80" t="s">
        <v>12</v>
      </c>
      <c r="P9" s="81" t="s">
        <v>13</v>
      </c>
    </row>
    <row r="10" spans="1:16" ht="13.5" thickBot="1" x14ac:dyDescent="0.25">
      <c r="B10" s="98"/>
      <c r="C10" s="126"/>
      <c r="D10" s="120" t="s">
        <v>19</v>
      </c>
      <c r="E10" s="99" t="s">
        <v>20</v>
      </c>
      <c r="F10" s="100" t="s">
        <v>21</v>
      </c>
      <c r="G10" s="99" t="s">
        <v>22</v>
      </c>
      <c r="H10" s="100" t="s">
        <v>23</v>
      </c>
      <c r="I10" s="99" t="s">
        <v>24</v>
      </c>
      <c r="J10" s="100" t="s">
        <v>25</v>
      </c>
      <c r="K10" s="99" t="s">
        <v>26</v>
      </c>
      <c r="L10" s="100" t="s">
        <v>27</v>
      </c>
      <c r="M10" s="99" t="s">
        <v>28</v>
      </c>
      <c r="N10" s="100" t="s">
        <v>29</v>
      </c>
      <c r="O10" s="99" t="s">
        <v>30</v>
      </c>
      <c r="P10" s="101" t="s">
        <v>31</v>
      </c>
    </row>
    <row r="11" spans="1:16" x14ac:dyDescent="0.2">
      <c r="B11" s="102"/>
      <c r="C11" s="127" t="s">
        <v>39</v>
      </c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</row>
    <row r="12" spans="1:16" x14ac:dyDescent="0.2">
      <c r="B12" s="103"/>
      <c r="C12" s="128" t="s">
        <v>40</v>
      </c>
      <c r="D12" s="162">
        <v>1090.1784399999999</v>
      </c>
      <c r="E12" s="121">
        <v>828.01659999999993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17">
        <f>SUM(D12:O12)</f>
        <v>1918.1950399999998</v>
      </c>
    </row>
    <row r="13" spans="1:16" x14ac:dyDescent="0.2">
      <c r="B13" s="103" t="s">
        <v>58</v>
      </c>
      <c r="C13" s="129" t="s">
        <v>59</v>
      </c>
      <c r="D13" s="16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18"/>
    </row>
    <row r="14" spans="1:16" x14ac:dyDescent="0.2">
      <c r="B14" s="103"/>
      <c r="C14" s="128" t="s">
        <v>60</v>
      </c>
      <c r="D14" s="162">
        <v>3191.1441499999996</v>
      </c>
      <c r="E14" s="121">
        <v>3181.8408100000001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7">
        <f>SUM(D14:O14)</f>
        <v>6372.9849599999998</v>
      </c>
    </row>
    <row r="15" spans="1:16" x14ac:dyDescent="0.2">
      <c r="B15" s="103"/>
      <c r="C15" s="129" t="s">
        <v>13</v>
      </c>
      <c r="D15" s="163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18"/>
    </row>
    <row r="16" spans="1:16" ht="14.25" customHeight="1" thickBot="1" x14ac:dyDescent="0.25">
      <c r="B16" s="70"/>
      <c r="C16" s="130" t="s">
        <v>31</v>
      </c>
      <c r="D16" s="162">
        <f>SUM(D11:D15)</f>
        <v>4281.3225899999998</v>
      </c>
      <c r="E16" s="121">
        <f>SUM(E11:E15)</f>
        <v>4009.8574100000001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17">
        <f>SUM(D16:O16)</f>
        <v>8291.18</v>
      </c>
    </row>
    <row r="17" spans="2:18" ht="12.75" customHeight="1" x14ac:dyDescent="0.2">
      <c r="B17" s="187" t="s">
        <v>81</v>
      </c>
      <c r="C17" s="127" t="s">
        <v>39</v>
      </c>
      <c r="D17" s="16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18"/>
    </row>
    <row r="18" spans="2:18" ht="13.5" thickBot="1" x14ac:dyDescent="0.25">
      <c r="B18" s="188"/>
      <c r="C18" s="131" t="s">
        <v>40</v>
      </c>
      <c r="D18" s="162">
        <v>33.488701432999989</v>
      </c>
      <c r="E18" s="121">
        <v>30.850679400000018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7">
        <f>SUM(D18:O18)</f>
        <v>64.339380833000007</v>
      </c>
    </row>
    <row r="19" spans="2:18" x14ac:dyDescent="0.2">
      <c r="B19" s="188"/>
      <c r="C19" s="127" t="s">
        <v>82</v>
      </c>
      <c r="D19" s="164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19"/>
    </row>
    <row r="20" spans="2:18" ht="13.5" thickBot="1" x14ac:dyDescent="0.25">
      <c r="B20" s="188"/>
      <c r="C20" s="131" t="s">
        <v>83</v>
      </c>
      <c r="D20" s="162">
        <v>333.56259344385251</v>
      </c>
      <c r="E20" s="121">
        <v>534.77191674474011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7">
        <f>SUM(D20:O20)</f>
        <v>868.33451018859262</v>
      </c>
    </row>
    <row r="21" spans="2:18" x14ac:dyDescent="0.2">
      <c r="B21" s="188"/>
      <c r="C21" s="129" t="s">
        <v>13</v>
      </c>
      <c r="D21" s="164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19"/>
    </row>
    <row r="22" spans="2:18" ht="13.5" thickBot="1" x14ac:dyDescent="0.25">
      <c r="B22" s="189"/>
      <c r="C22" s="141" t="s">
        <v>31</v>
      </c>
      <c r="D22" s="164">
        <f>SUM(D17:D21)</f>
        <v>367.05129487685247</v>
      </c>
      <c r="E22" s="123">
        <f>SUM(E17:E21)</f>
        <v>565.6225961447401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65">
        <f>SUM(D22:O22)</f>
        <v>932.67389102159257</v>
      </c>
    </row>
    <row r="23" spans="2:18" x14ac:dyDescent="0.2">
      <c r="B23" s="107"/>
      <c r="C23" s="127" t="s">
        <v>39</v>
      </c>
      <c r="D23" s="163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18"/>
    </row>
    <row r="24" spans="2:18" x14ac:dyDescent="0.2">
      <c r="B24" s="140"/>
      <c r="C24" s="128" t="s">
        <v>40</v>
      </c>
      <c r="D24" s="162">
        <v>13415.432349999999</v>
      </c>
      <c r="E24" s="121">
        <v>11813.555530000001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17">
        <f>SUM(D24:O24)</f>
        <v>25228.987880000001</v>
      </c>
    </row>
    <row r="25" spans="2:18" x14ac:dyDescent="0.2">
      <c r="B25" s="103" t="s">
        <v>61</v>
      </c>
      <c r="C25" s="129" t="s">
        <v>86</v>
      </c>
      <c r="D25" s="163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18"/>
    </row>
    <row r="26" spans="2:18" x14ac:dyDescent="0.2">
      <c r="B26" s="108" t="s">
        <v>62</v>
      </c>
      <c r="C26" s="128" t="s">
        <v>87</v>
      </c>
      <c r="D26" s="162">
        <v>7008.6540800000002</v>
      </c>
      <c r="E26" s="121">
        <v>6132.8706000000002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7">
        <f>SUM(D26:O26)</f>
        <v>13141.52468</v>
      </c>
      <c r="R26" s="5"/>
    </row>
    <row r="27" spans="2:18" x14ac:dyDescent="0.2">
      <c r="B27" s="109"/>
      <c r="C27" s="129" t="s">
        <v>13</v>
      </c>
      <c r="D27" s="163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18"/>
    </row>
    <row r="28" spans="2:18" ht="13.5" thickBot="1" x14ac:dyDescent="0.25">
      <c r="B28" s="110"/>
      <c r="C28" s="130" t="s">
        <v>31</v>
      </c>
      <c r="D28" s="162">
        <f>SUM(D23:D27)</f>
        <v>20424.086429999999</v>
      </c>
      <c r="E28" s="121">
        <f>SUM(E23:E27)</f>
        <v>17946.42613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17">
        <f>SUM(D28:O28)</f>
        <v>38370.512560000003</v>
      </c>
    </row>
    <row r="29" spans="2:18" x14ac:dyDescent="0.2">
      <c r="B29" s="111"/>
      <c r="C29" s="127" t="s">
        <v>39</v>
      </c>
      <c r="D29" s="16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18"/>
    </row>
    <row r="30" spans="2:18" x14ac:dyDescent="0.2">
      <c r="B30" s="103" t="s">
        <v>0</v>
      </c>
      <c r="C30" s="128" t="s">
        <v>40</v>
      </c>
      <c r="D30" s="162">
        <v>416.88200000000001</v>
      </c>
      <c r="E30" s="121">
        <v>431.166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17">
        <f>SUM(D30:O30)</f>
        <v>848.048</v>
      </c>
    </row>
    <row r="31" spans="2:18" x14ac:dyDescent="0.2">
      <c r="B31" s="103" t="s">
        <v>51</v>
      </c>
      <c r="C31" s="129" t="s">
        <v>59</v>
      </c>
      <c r="D31" s="163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18"/>
    </row>
    <row r="32" spans="2:18" x14ac:dyDescent="0.2">
      <c r="B32" s="108" t="s">
        <v>89</v>
      </c>
      <c r="C32" s="128" t="s">
        <v>60</v>
      </c>
      <c r="D32" s="162">
        <v>355.85157000000004</v>
      </c>
      <c r="E32" s="121">
        <v>388.75038999999998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17">
        <f>SUM(D32:O32)</f>
        <v>744.60195999999996</v>
      </c>
    </row>
    <row r="33" spans="2:19" x14ac:dyDescent="0.2">
      <c r="B33" s="109"/>
      <c r="C33" s="129" t="s">
        <v>13</v>
      </c>
      <c r="D33" s="163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18"/>
    </row>
    <row r="34" spans="2:19" ht="13.5" thickBot="1" x14ac:dyDescent="0.25">
      <c r="B34" s="105"/>
      <c r="C34" s="130" t="s">
        <v>31</v>
      </c>
      <c r="D34" s="162">
        <f>SUM(D29:D33)</f>
        <v>772.7335700000001</v>
      </c>
      <c r="E34" s="121">
        <f>SUM(E29:E33)</f>
        <v>819.91638999999998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17">
        <f>SUM(D34:O34)</f>
        <v>1592.6499600000002</v>
      </c>
      <c r="S34" s="5"/>
    </row>
    <row r="35" spans="2:19" x14ac:dyDescent="0.2">
      <c r="B35" s="102"/>
      <c r="C35" s="127" t="s">
        <v>39</v>
      </c>
      <c r="D35" s="163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18"/>
      <c r="R35" t="s">
        <v>0</v>
      </c>
    </row>
    <row r="36" spans="2:19" x14ac:dyDescent="0.2">
      <c r="B36" s="109"/>
      <c r="C36" s="128" t="s">
        <v>40</v>
      </c>
      <c r="D36" s="162">
        <f>D12+D18+D24+D30</f>
        <v>14955.981491432998</v>
      </c>
      <c r="E36" s="121">
        <f t="shared" ref="E36:O36" si="0">E12+E18+E24+E30</f>
        <v>13103.5888094</v>
      </c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17">
        <f>SUM(D36:O36)</f>
        <v>28059.570300832998</v>
      </c>
    </row>
    <row r="37" spans="2:19" x14ac:dyDescent="0.2">
      <c r="B37" s="103" t="s">
        <v>63</v>
      </c>
      <c r="C37" s="129" t="s">
        <v>86</v>
      </c>
      <c r="D37" s="163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18"/>
    </row>
    <row r="38" spans="2:19" x14ac:dyDescent="0.2">
      <c r="B38" s="108" t="s">
        <v>64</v>
      </c>
      <c r="C38" s="128" t="s">
        <v>87</v>
      </c>
      <c r="D38" s="162">
        <f>D14+D20+D26+D32</f>
        <v>10889.212393443853</v>
      </c>
      <c r="E38" s="121">
        <f t="shared" ref="E38:O38" si="1">E14+E20+E26+E32</f>
        <v>10238.233716744739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17">
        <f>SUM(D38:O38)</f>
        <v>21127.44611018859</v>
      </c>
    </row>
    <row r="39" spans="2:19" x14ac:dyDescent="0.2">
      <c r="B39" s="108"/>
      <c r="C39" s="129" t="s">
        <v>13</v>
      </c>
      <c r="D39" s="166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2"/>
    </row>
    <row r="40" spans="2:19" ht="13.5" thickBot="1" x14ac:dyDescent="0.25">
      <c r="B40" s="105"/>
      <c r="C40" s="130" t="s">
        <v>31</v>
      </c>
      <c r="D40" s="172">
        <f>D36+D38</f>
        <v>25845.193884876851</v>
      </c>
      <c r="E40" s="124">
        <f t="shared" ref="E40:O40" si="2">E36+E38</f>
        <v>23341.822526144737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77">
        <f>SUM(D40:O40)</f>
        <v>49187.016411021585</v>
      </c>
      <c r="Q40" s="5" t="s">
        <v>0</v>
      </c>
    </row>
    <row r="42" spans="2:19" ht="15" x14ac:dyDescent="0.25">
      <c r="B42" s="152"/>
    </row>
    <row r="43" spans="2:19" ht="15" x14ac:dyDescent="0.25">
      <c r="B43" s="152"/>
      <c r="D43" s="5"/>
      <c r="E43" s="5"/>
      <c r="F43" s="5"/>
      <c r="G43" s="5"/>
      <c r="H43" s="5"/>
      <c r="I43" s="5"/>
    </row>
    <row r="44" spans="2:19" x14ac:dyDescent="0.2"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2:19" x14ac:dyDescent="0.2"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2:19" x14ac:dyDescent="0.2"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7"/>
    </row>
    <row r="47" spans="2:19" x14ac:dyDescent="0.2"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9" spans="4:15" x14ac:dyDescent="0.2"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4:15" x14ac:dyDescent="0.2">
      <c r="D50" s="146"/>
      <c r="E50" s="146"/>
      <c r="F50" s="146"/>
      <c r="G50" s="146"/>
      <c r="H50" s="146"/>
      <c r="I50" s="146"/>
      <c r="J50" s="146"/>
      <c r="K50" s="146"/>
      <c r="L50" s="146"/>
    </row>
    <row r="51" spans="4:15" x14ac:dyDescent="0.2"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4:15" x14ac:dyDescent="0.2">
      <c r="D52" s="146"/>
    </row>
    <row r="53" spans="4:15" x14ac:dyDescent="0.2"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6" spans="4:15" x14ac:dyDescent="0.2"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2018-2019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2019-03-25T09:05:34Z</dcterms:modified>
</cp:coreProperties>
</file>